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filterPrivacy="1" defaultThemeVersion="124226"/>
  <bookViews>
    <workbookView xWindow="0" yWindow="0" windowWidth="23040" windowHeight="9105" xr2:uid="{00000000-000D-0000-FFFF-FFFF00000000}"/>
  </bookViews>
  <sheets>
    <sheet name="Sample PBV Program Cap Wrksht" sheetId="5" r:id="rId1"/>
  </sheets>
  <calcPr calcId="171027"/>
</workbook>
</file>

<file path=xl/calcChain.xml><?xml version="1.0" encoding="utf-8"?>
<calcChain xmlns="http://schemas.openxmlformats.org/spreadsheetml/2006/main">
  <c r="D11" i="5" l="1"/>
  <c r="C11" i="5"/>
  <c r="G29" i="5" l="1"/>
  <c r="F29" i="5"/>
  <c r="F35" i="5"/>
  <c r="D14" i="5" l="1"/>
  <c r="B10" i="5"/>
  <c r="G42" i="5"/>
  <c r="I42" i="5"/>
  <c r="F42" i="5"/>
  <c r="C12" i="5" s="1"/>
  <c r="I29" i="5"/>
  <c r="C14" i="5" l="1"/>
  <c r="E14" i="5" s="1"/>
  <c r="D12" i="5"/>
  <c r="E12" i="5" s="1"/>
  <c r="E11" i="5"/>
  <c r="C13" i="5"/>
  <c r="B12" i="5"/>
  <c r="B11" i="5"/>
  <c r="D13" i="5" l="1"/>
  <c r="G11" i="5"/>
  <c r="G12" i="5"/>
  <c r="F12" i="5" s="1"/>
  <c r="E13" i="5"/>
  <c r="B13" i="5"/>
  <c r="G13" i="5" l="1"/>
  <c r="F11" i="5"/>
  <c r="F13" i="5" s="1"/>
</calcChain>
</file>

<file path=xl/sharedStrings.xml><?xml version="1.0" encoding="utf-8"?>
<sst xmlns="http://schemas.openxmlformats.org/spreadsheetml/2006/main" count="53" uniqueCount="47">
  <si>
    <t>Total PBV units that provide supportive housing to persons with disabilities or to elderly persons</t>
  </si>
  <si>
    <t xml:space="preserve">Total HUD-VASH PBV allocation </t>
  </si>
  <si>
    <t>Total  PBV units made specifically available to homeless. (Exclusive of HUD-VASH PBV allocation).</t>
  </si>
  <si>
    <t>Total PBV units made specifically available to veterans. (Exclusive of HUD-VASH PBV allocation)</t>
  </si>
  <si>
    <t>Project-Based Rental Assistance (Section 8) (including SRO, and Mod-Rehab).</t>
  </si>
  <si>
    <t>Housing for the Elderly (section 202).</t>
  </si>
  <si>
    <t>Housing for Persons with Disabilities (section 811).</t>
  </si>
  <si>
    <t>Rent Supplement (Rent Supp).</t>
  </si>
  <si>
    <t>Rental Assistance Program (RAP) (Section 236).</t>
  </si>
  <si>
    <t>Total RAD PBV Component 1 units with HAP funding</t>
  </si>
  <si>
    <t>Total RAD PBV Component 2 units with HAP funding</t>
  </si>
  <si>
    <t>Section 236</t>
  </si>
  <si>
    <t>Section 221(d)(3) or (d)(4)</t>
  </si>
  <si>
    <t>PHA Name:</t>
  </si>
  <si>
    <t>PHA Information</t>
  </si>
  <si>
    <t>Total PBV Maximum (20% and 10% Program Cap)</t>
  </si>
  <si>
    <t>20% Program Cap Limit (20% of Revised Baseline)</t>
  </si>
  <si>
    <t>10% Program Cap Limit (10% of Revised Baseline)</t>
  </si>
  <si>
    <t>Units Approved by HUD to be Excluded from Program Cap</t>
  </si>
  <si>
    <t>Public Housing Capital or Operating Funds where the public housing project underwent voluntary conversion or disposition.</t>
  </si>
  <si>
    <t>Total units located in a census tract with a poverty rate of 20 percent or less</t>
  </si>
  <si>
    <t>Proposed</t>
  </si>
  <si>
    <t xml:space="preserve">Revised Baseline </t>
  </si>
  <si>
    <t>HUD Approved</t>
  </si>
  <si>
    <t>Flexible Subsidy Program (section 201)</t>
  </si>
  <si>
    <t xml:space="preserve">Step 3: Other Units Excluded from Program Cap </t>
  </si>
  <si>
    <t>Step 2: PBV Units that Previously Received any of the Following Long-Term HUD Housing Subsidies,  or Subject to a Rent Restriction as a Result  of the Following HUD Loan Insurance Programs (For PBV HAP Contracts that First Became Effective on or After April 18, 2017):</t>
  </si>
  <si>
    <t xml:space="preserve">Step 4: PBV Units Categorized Under 10% Program Cap (For PBV HAP Contracts First Executed On or After April 18, 2017). </t>
  </si>
  <si>
    <t>Summary  Table
*Do not enter information in this table</t>
  </si>
  <si>
    <t>Percent Available</t>
  </si>
  <si>
    <t>Total PBV (including exceptions)</t>
  </si>
  <si>
    <t>Step 1: Number of ACC Authorized Units (Baseline) from IMS/PIC</t>
  </si>
  <si>
    <t>Step 5: Total PBVs not Meeting an Exception (not contained in steps 2-4 above)</t>
  </si>
  <si>
    <t>Total PBV proposed in this submission</t>
  </si>
  <si>
    <t>Total HUD Approved Units</t>
  </si>
  <si>
    <t>Total Units Proposed</t>
  </si>
  <si>
    <t>Total HUD Approved and Proposed Units</t>
  </si>
  <si>
    <t>Total PBV (under HAP Contract, AHAP, or notice of selection)</t>
  </si>
  <si>
    <t>PHA Number:</t>
  </si>
  <si>
    <t>PHA Contact Name:</t>
  </si>
  <si>
    <t>PHA Contact Email:</t>
  </si>
  <si>
    <t>Worksheet Completion Date:</t>
  </si>
  <si>
    <t>Total (lines 20-28)</t>
  </si>
  <si>
    <t>Total (lines 32-34)</t>
  </si>
  <si>
    <t>Total (lines 38-41)</t>
  </si>
  <si>
    <t>*Enter information in the fields below (as applicable).  See Appendix I of PIH 2017-21 for accompanying instructions.  Note that the data included below is an example only.  Please clear all of the information below before entering your information.  Also, use only one category for units that qualify under more than one exception.</t>
  </si>
  <si>
    <r>
      <t xml:space="preserve"> Percent Used </t>
    </r>
    <r>
      <rPr>
        <sz val="11"/>
        <color theme="1"/>
        <rFont val="Calibri"/>
        <family val="2"/>
        <scheme val="minor"/>
      </rPr>
      <t>(including proposed)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</si>
</sst>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sz val="11"/>
      <name val="Calibri"/>
      <family val="2"/>
      <scheme val="minor"/>
    </font>
    <font>
      <b/>
      <sz val="11"/>
      <color theme="1"/>
      <name val="Calibri"/>
      <family val="2"/>
      <scheme val="minor"/>
    </font>
    <font>
      <b/>
      <sz val="11"/>
      <color rgb="FF0000FF"/>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lightDown"/>
    </fill>
    <fill>
      <patternFill patternType="lightUp"/>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Protection="1">
      <protection locked="0"/>
    </xf>
    <xf numFmtId="0" fontId="2" fillId="3" borderId="1"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0" fontId="1" fillId="0" borderId="0" xfId="0" applyFont="1" applyFill="1" applyBorder="1" applyProtection="1">
      <protection locked="0"/>
    </xf>
    <xf numFmtId="0" fontId="1" fillId="0" borderId="1" xfId="0" applyFont="1" applyBorder="1" applyProtection="1">
      <protection locked="0"/>
    </xf>
    <xf numFmtId="0" fontId="1" fillId="0" borderId="1" xfId="0" applyFont="1" applyBorder="1" applyProtection="1">
      <protection locked="0"/>
    </xf>
    <xf numFmtId="0" fontId="1" fillId="0" borderId="0" xfId="0" applyFont="1" applyBorder="1" applyProtection="1">
      <protection locked="0"/>
    </xf>
    <xf numFmtId="0" fontId="1" fillId="0" borderId="1" xfId="0" applyFont="1" applyBorder="1" applyAlignment="1" applyProtection="1">
      <alignment vertical="justify"/>
      <protection locked="0"/>
    </xf>
    <xf numFmtId="0" fontId="1" fillId="0" borderId="1" xfId="0" applyFont="1" applyBorder="1" applyAlignment="1" applyProtection="1">
      <alignment vertical="justify"/>
      <protection locked="0"/>
    </xf>
    <xf numFmtId="0" fontId="1" fillId="0" borderId="0" xfId="0" applyFont="1" applyBorder="1" applyAlignment="1" applyProtection="1">
      <alignment vertical="justify"/>
      <protection locked="0"/>
    </xf>
    <xf numFmtId="0" fontId="1" fillId="0" borderId="0" xfId="0" applyFont="1" applyFill="1" applyBorder="1" applyAlignment="1" applyProtection="1">
      <alignment vertical="justify"/>
      <protection locked="0"/>
    </xf>
    <xf numFmtId="0" fontId="1" fillId="0" borderId="1" xfId="0" applyFont="1" applyBorder="1" applyAlignment="1" applyProtection="1">
      <alignment wrapText="1"/>
      <protection locked="0"/>
    </xf>
    <xf numFmtId="0" fontId="1" fillId="0" borderId="3" xfId="0" applyFont="1" applyBorder="1" applyAlignment="1" applyProtection="1">
      <alignment horizontal="center" vertical="justify"/>
      <protection locked="0"/>
    </xf>
    <xf numFmtId="0" fontId="1" fillId="0" borderId="4" xfId="0" applyFont="1" applyBorder="1" applyAlignment="1" applyProtection="1">
      <alignment horizontal="center" vertical="justify"/>
      <protection locked="0"/>
    </xf>
    <xf numFmtId="0" fontId="2" fillId="3" borderId="1" xfId="0" applyFont="1" applyFill="1" applyBorder="1" applyAlignment="1" applyProtection="1">
      <alignment horizontal="center" wrapText="1"/>
    </xf>
    <xf numFmtId="0" fontId="2" fillId="3" borderId="1" xfId="0" applyFont="1" applyFill="1" applyBorder="1" applyAlignment="1" applyProtection="1">
      <alignment horizontal="center"/>
    </xf>
    <xf numFmtId="0" fontId="2" fillId="3" borderId="1" xfId="0" applyFont="1" applyFill="1" applyBorder="1" applyAlignment="1" applyProtection="1">
      <alignment horizontal="center" wrapText="1"/>
    </xf>
    <xf numFmtId="0" fontId="2" fillId="3" borderId="1" xfId="0" applyFont="1" applyFill="1" applyBorder="1" applyAlignment="1" applyProtection="1">
      <alignment horizontal="center"/>
    </xf>
    <xf numFmtId="0" fontId="2" fillId="3" borderId="1" xfId="0" applyFont="1" applyFill="1" applyBorder="1" applyAlignment="1" applyProtection="1">
      <alignment vertical="center" wrapText="1"/>
    </xf>
    <xf numFmtId="0" fontId="2" fillId="3" borderId="1" xfId="0" applyFont="1" applyFill="1" applyBorder="1" applyAlignment="1" applyProtection="1">
      <alignment vertical="justify"/>
    </xf>
    <xf numFmtId="0" fontId="1" fillId="0" borderId="1" xfId="0" applyFont="1" applyBorder="1" applyAlignment="1" applyProtection="1">
      <alignment wrapText="1"/>
    </xf>
    <xf numFmtId="0" fontId="1" fillId="0" borderId="1" xfId="0" applyFont="1" applyFill="1" applyBorder="1" applyProtection="1"/>
    <xf numFmtId="0" fontId="1" fillId="5" borderId="1" xfId="0" applyFont="1" applyFill="1" applyBorder="1" applyProtection="1"/>
    <xf numFmtId="164" fontId="1" fillId="0" borderId="1" xfId="0" applyNumberFormat="1" applyFont="1" applyFill="1" applyBorder="1" applyProtection="1"/>
    <xf numFmtId="10" fontId="1" fillId="0" borderId="1" xfId="0" applyNumberFormat="1" applyFont="1" applyFill="1" applyBorder="1" applyProtection="1"/>
    <xf numFmtId="10" fontId="1" fillId="0" borderId="1" xfId="0" applyNumberFormat="1" applyFont="1" applyBorder="1" applyProtection="1"/>
    <xf numFmtId="0" fontId="1" fillId="0" borderId="1" xfId="0" applyFont="1" applyBorder="1" applyProtection="1"/>
    <xf numFmtId="0" fontId="3" fillId="0" borderId="10"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4" fillId="0" borderId="0" xfId="0" applyFont="1" applyFill="1" applyBorder="1" applyAlignment="1" applyProtection="1">
      <alignment vertical="justify"/>
      <protection locked="0"/>
    </xf>
    <xf numFmtId="0" fontId="3" fillId="0" borderId="0" xfId="0" applyFont="1" applyFill="1" applyBorder="1" applyAlignment="1" applyProtection="1">
      <alignment horizontal="center" vertical="center"/>
      <protection locked="0"/>
    </xf>
    <xf numFmtId="0" fontId="4" fillId="0" borderId="0" xfId="0" applyFont="1" applyFill="1" applyProtection="1">
      <protection locked="0"/>
    </xf>
    <xf numFmtId="0" fontId="2" fillId="3" borderId="13" xfId="0" quotePrefix="1" applyFont="1" applyFill="1" applyBorder="1" applyAlignment="1" applyProtection="1">
      <alignment horizontal="left" wrapText="1"/>
      <protection locked="0"/>
    </xf>
    <xf numFmtId="0" fontId="4" fillId="0" borderId="13" xfId="0" quotePrefix="1" applyFont="1" applyFill="1" applyBorder="1" applyAlignment="1" applyProtection="1">
      <alignment wrapText="1"/>
      <protection locked="0"/>
    </xf>
    <xf numFmtId="0" fontId="4" fillId="5" borderId="13" xfId="0" quotePrefix="1" applyFont="1" applyFill="1" applyBorder="1" applyAlignment="1" applyProtection="1">
      <alignment wrapText="1"/>
    </xf>
    <xf numFmtId="0" fontId="1" fillId="2" borderId="6" xfId="0" applyNumberFormat="1" applyFont="1" applyFill="1" applyBorder="1" applyProtection="1">
      <protection locked="0"/>
    </xf>
    <xf numFmtId="0" fontId="2" fillId="0" borderId="7" xfId="0" quotePrefix="1" applyFont="1" applyFill="1" applyBorder="1" applyAlignment="1" applyProtection="1">
      <alignment wrapText="1"/>
      <protection locked="0"/>
    </xf>
    <xf numFmtId="0" fontId="4" fillId="0" borderId="7" xfId="0" quotePrefix="1" applyFont="1" applyFill="1" applyBorder="1" applyAlignment="1" applyProtection="1">
      <alignment wrapText="1"/>
      <protection locked="0"/>
    </xf>
    <xf numFmtId="0" fontId="4" fillId="0" borderId="0" xfId="0" quotePrefix="1" applyFont="1" applyFill="1" applyBorder="1" applyAlignment="1" applyProtection="1">
      <alignment wrapText="1"/>
      <protection locked="0"/>
    </xf>
    <xf numFmtId="0" fontId="1" fillId="2" borderId="2" xfId="0" applyNumberFormat="1" applyFont="1" applyFill="1" applyBorder="1" applyProtection="1">
      <protection locked="0"/>
    </xf>
    <xf numFmtId="0" fontId="2" fillId="3" borderId="3" xfId="0" quotePrefix="1" applyFont="1" applyFill="1" applyBorder="1" applyAlignment="1" applyProtection="1">
      <alignment horizontal="left" vertical="justify" wrapText="1"/>
      <protection locked="0"/>
    </xf>
    <xf numFmtId="0" fontId="2" fillId="3" borderId="5" xfId="0" quotePrefix="1" applyFont="1" applyFill="1" applyBorder="1" applyAlignment="1" applyProtection="1">
      <alignment horizontal="left" vertical="justify" wrapText="1"/>
      <protection locked="0"/>
    </xf>
    <xf numFmtId="0" fontId="2" fillId="3" borderId="4" xfId="0" quotePrefix="1" applyFont="1" applyFill="1" applyBorder="1" applyAlignment="1" applyProtection="1">
      <alignment horizontal="left" vertical="justify" wrapText="1"/>
      <protection locked="0"/>
    </xf>
    <xf numFmtId="0" fontId="2" fillId="3" borderId="1" xfId="0" applyFont="1" applyFill="1" applyBorder="1" applyAlignment="1" applyProtection="1">
      <alignment horizontal="center" wrapText="1"/>
      <protection locked="0"/>
    </xf>
    <xf numFmtId="0" fontId="2" fillId="3" borderId="1" xfId="0" applyFont="1" applyFill="1" applyBorder="1" applyAlignment="1" applyProtection="1">
      <alignment horizontal="center"/>
      <protection locked="0"/>
    </xf>
    <xf numFmtId="0" fontId="2" fillId="0" borderId="0" xfId="0" applyFont="1" applyFill="1" applyBorder="1" applyAlignment="1" applyProtection="1">
      <alignment vertical="justify"/>
      <protection locked="0"/>
    </xf>
    <xf numFmtId="0" fontId="2" fillId="3" borderId="4" xfId="0" applyFont="1" applyFill="1" applyBorder="1" applyAlignment="1" applyProtection="1">
      <alignment vertical="justify"/>
      <protection locked="0"/>
    </xf>
    <xf numFmtId="0" fontId="1" fillId="0" borderId="3" xfId="0" quotePrefix="1" applyFont="1" applyBorder="1" applyAlignment="1" applyProtection="1">
      <alignment horizontal="left" wrapText="1"/>
      <protection locked="0"/>
    </xf>
    <xf numFmtId="0" fontId="1" fillId="0" borderId="5" xfId="0" quotePrefix="1" applyFont="1" applyBorder="1" applyAlignment="1" applyProtection="1">
      <alignment horizontal="left" wrapText="1"/>
      <protection locked="0"/>
    </xf>
    <xf numFmtId="0" fontId="1" fillId="0" borderId="4" xfId="0" quotePrefix="1" applyFont="1" applyBorder="1" applyAlignment="1" applyProtection="1">
      <alignment horizontal="left" wrapText="1"/>
      <protection locked="0"/>
    </xf>
    <xf numFmtId="0" fontId="1" fillId="0" borderId="1" xfId="0" quotePrefix="1" applyFont="1" applyFill="1" applyBorder="1" applyAlignment="1" applyProtection="1">
      <alignment wrapText="1"/>
      <protection locked="0"/>
    </xf>
    <xf numFmtId="0" fontId="1" fillId="0" borderId="1" xfId="0" applyFont="1" applyFill="1" applyBorder="1" applyAlignment="1" applyProtection="1">
      <alignment vertical="justify"/>
      <protection locked="0"/>
    </xf>
    <xf numFmtId="0" fontId="1" fillId="2" borderId="5" xfId="0" applyFont="1" applyFill="1" applyBorder="1" applyAlignment="1" applyProtection="1">
      <alignment vertical="justify"/>
      <protection locked="0"/>
    </xf>
    <xf numFmtId="0" fontId="1" fillId="2" borderId="4" xfId="0" applyFont="1" applyFill="1" applyBorder="1" applyAlignment="1" applyProtection="1">
      <alignment vertical="justify"/>
      <protection locked="0"/>
    </xf>
    <xf numFmtId="0" fontId="1" fillId="0" borderId="1" xfId="0" quotePrefix="1" applyFont="1" applyFill="1" applyBorder="1" applyAlignment="1" applyProtection="1">
      <alignment wrapText="1"/>
    </xf>
    <xf numFmtId="0" fontId="1" fillId="0" borderId="1" xfId="0" applyFont="1" applyFill="1" applyBorder="1" applyAlignment="1" applyProtection="1">
      <alignment vertical="justify"/>
    </xf>
    <xf numFmtId="0" fontId="5" fillId="0" borderId="0" xfId="0" applyFont="1" applyFill="1" applyBorder="1" applyProtection="1">
      <protection locked="0"/>
    </xf>
    <xf numFmtId="0" fontId="1" fillId="0" borderId="0" xfId="0" quotePrefix="1" applyFont="1" applyBorder="1" applyAlignment="1" applyProtection="1">
      <alignment wrapText="1"/>
      <protection locked="0"/>
    </xf>
    <xf numFmtId="0" fontId="1" fillId="0" borderId="0" xfId="0" quotePrefix="1" applyFont="1" applyFill="1" applyBorder="1" applyAlignment="1" applyProtection="1">
      <alignment wrapText="1"/>
      <protection locked="0"/>
    </xf>
    <xf numFmtId="0" fontId="2" fillId="3" borderId="3" xfId="0" applyFont="1" applyFill="1" applyBorder="1" applyAlignment="1" applyProtection="1">
      <alignment horizontal="left" wrapText="1"/>
      <protection locked="0"/>
    </xf>
    <xf numFmtId="0" fontId="2" fillId="3" borderId="5" xfId="0" applyFont="1" applyFill="1" applyBorder="1" applyAlignment="1" applyProtection="1">
      <alignment horizontal="left" wrapText="1"/>
      <protection locked="0"/>
    </xf>
    <xf numFmtId="0" fontId="2" fillId="3" borderId="4" xfId="0" applyFont="1" applyFill="1" applyBorder="1" applyAlignment="1" applyProtection="1">
      <alignment horizontal="left" wrapText="1"/>
      <protection locked="0"/>
    </xf>
    <xf numFmtId="0" fontId="2" fillId="3" borderId="8" xfId="0" applyFont="1" applyFill="1" applyBorder="1" applyAlignment="1" applyProtection="1">
      <alignment horizontal="center"/>
      <protection locked="0"/>
    </xf>
    <xf numFmtId="0" fontId="2" fillId="4" borderId="1" xfId="0" applyFont="1" applyFill="1" applyBorder="1" applyAlignment="1" applyProtection="1"/>
    <xf numFmtId="0" fontId="1" fillId="0" borderId="0" xfId="0" quotePrefix="1" applyFont="1" applyBorder="1" applyAlignment="1" applyProtection="1">
      <alignment wrapText="1"/>
      <protection locked="0"/>
    </xf>
    <xf numFmtId="0" fontId="1" fillId="0" borderId="4" xfId="0" applyFont="1" applyBorder="1" applyAlignment="1" applyProtection="1">
      <alignment vertical="justify"/>
      <protection locked="0"/>
    </xf>
    <xf numFmtId="0" fontId="6" fillId="0" borderId="0" xfId="0" applyFont="1" applyFill="1" applyBorder="1" applyAlignment="1" applyProtection="1">
      <alignment vertical="justify"/>
      <protection locked="0"/>
    </xf>
    <xf numFmtId="0" fontId="2" fillId="3" borderId="4" xfId="0" quotePrefix="1" applyFont="1" applyFill="1" applyBorder="1" applyAlignment="1" applyProtection="1">
      <alignment vertical="justify" wrapText="1"/>
      <protection locked="0"/>
    </xf>
    <xf numFmtId="0" fontId="1" fillId="0" borderId="1" xfId="0" applyNumberFormat="1" applyFont="1" applyFill="1" applyBorder="1" applyProtection="1">
      <protection locked="0"/>
    </xf>
    <xf numFmtId="0" fontId="1" fillId="2" borderId="5" xfId="0" applyNumberFormat="1" applyFont="1" applyFill="1" applyBorder="1" applyProtection="1">
      <protection locked="0"/>
    </xf>
    <xf numFmtId="0" fontId="1" fillId="0" borderId="1" xfId="0" applyNumberFormat="1" applyFont="1" applyFill="1" applyBorder="1" applyAlignment="1" applyProtection="1">
      <alignment horizontal="right"/>
    </xf>
    <xf numFmtId="0" fontId="1" fillId="2" borderId="5" xfId="0" applyNumberFormat="1" applyFont="1" applyFill="1" applyBorder="1" applyAlignment="1" applyProtection="1">
      <alignment horizontal="right"/>
      <protection locked="0"/>
    </xf>
    <xf numFmtId="0" fontId="1" fillId="0" borderId="0" xfId="0" applyFont="1" applyBorder="1" applyAlignment="1" applyProtection="1">
      <alignment wrapText="1"/>
      <protection locked="0"/>
    </xf>
    <xf numFmtId="0" fontId="1" fillId="0" borderId="9" xfId="0" applyFont="1" applyBorder="1" applyAlignment="1" applyProtection="1">
      <alignment wrapText="1"/>
      <protection locked="0"/>
    </xf>
    <xf numFmtId="0" fontId="1" fillId="0" borderId="5" xfId="0" applyFont="1" applyBorder="1" applyProtection="1">
      <protection locked="0"/>
    </xf>
    <xf numFmtId="0" fontId="2" fillId="3" borderId="5" xfId="0" applyFont="1" applyFill="1" applyBorder="1" applyAlignment="1" applyProtection="1">
      <alignment wrapText="1"/>
      <protection locked="0"/>
    </xf>
    <xf numFmtId="0" fontId="1" fillId="0" borderId="3" xfId="0" applyFont="1" applyFill="1" applyBorder="1" applyAlignment="1" applyProtection="1">
      <alignment horizontal="left" wrapText="1"/>
      <protection locked="0"/>
    </xf>
    <xf numFmtId="0" fontId="1" fillId="0" borderId="5" xfId="0" applyFont="1" applyFill="1" applyBorder="1" applyAlignment="1" applyProtection="1">
      <alignment horizontal="left" wrapText="1"/>
      <protection locked="0"/>
    </xf>
    <xf numFmtId="0" fontId="1" fillId="0" borderId="4" xfId="0" applyFont="1" applyFill="1" applyBorder="1" applyAlignment="1" applyProtection="1">
      <alignment horizontal="left" wrapText="1"/>
      <protection locked="0"/>
    </xf>
    <xf numFmtId="0" fontId="1" fillId="0" borderId="1" xfId="0" applyFont="1" applyFill="1" applyBorder="1" applyAlignment="1" applyProtection="1">
      <alignment wrapText="1"/>
      <protection locked="0"/>
    </xf>
    <xf numFmtId="0" fontId="1" fillId="2" borderId="5" xfId="0" applyFont="1" applyFill="1" applyBorder="1" applyProtection="1">
      <protection locked="0"/>
    </xf>
    <xf numFmtId="0" fontId="1" fillId="4" borderId="1" xfId="0" applyFont="1" applyFill="1" applyBorder="1" applyAlignment="1" applyProtection="1">
      <alignment wrapText="1"/>
    </xf>
    <xf numFmtId="0" fontId="4" fillId="0" borderId="1" xfId="0" applyFont="1" applyFill="1" applyBorder="1" applyAlignment="1" applyProtection="1">
      <protection locked="0"/>
    </xf>
  </cellXfs>
  <cellStyles count="1">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theme="4"/>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tabSelected="1" view="pageLayout" topLeftCell="A7" zoomScaleNormal="100" workbookViewId="0">
      <selection activeCell="F13" sqref="F13"/>
    </sheetView>
  </sheetViews>
  <sheetFormatPr defaultColWidth="8.85546875" defaultRowHeight="15" x14ac:dyDescent="0.25"/>
  <cols>
    <col min="1" max="1" width="28" style="1" customWidth="1"/>
    <col min="2" max="2" width="15.28515625" style="1" customWidth="1"/>
    <col min="3" max="3" width="14.28515625" style="1" customWidth="1"/>
    <col min="4" max="4" width="13" style="1" customWidth="1"/>
    <col min="5" max="5" width="14.85546875" style="1" customWidth="1"/>
    <col min="6" max="6" width="15.28515625" style="1" customWidth="1"/>
    <col min="7" max="7" width="17.28515625" style="1" customWidth="1"/>
    <col min="8" max="8" width="8.28515625" style="5" customWidth="1"/>
    <col min="9" max="9" width="0" style="1" hidden="1" customWidth="1"/>
    <col min="10" max="10" width="10.7109375" style="1" customWidth="1"/>
    <col min="11" max="16384" width="8.85546875" style="1"/>
  </cols>
  <sheetData>
    <row r="1" spans="1:9" x14ac:dyDescent="0.25">
      <c r="B1" s="2" t="s">
        <v>14</v>
      </c>
      <c r="C1" s="2"/>
      <c r="D1" s="2"/>
      <c r="E1" s="3"/>
      <c r="F1" s="4"/>
    </row>
    <row r="2" spans="1:9" x14ac:dyDescent="0.25">
      <c r="B2" s="6" t="s">
        <v>38</v>
      </c>
      <c r="C2" s="7"/>
      <c r="D2" s="7"/>
      <c r="E2" s="8"/>
      <c r="F2" s="5"/>
    </row>
    <row r="3" spans="1:9" ht="28.9" customHeight="1" x14ac:dyDescent="0.25">
      <c r="B3" s="6" t="s">
        <v>13</v>
      </c>
      <c r="C3" s="7"/>
      <c r="D3" s="7"/>
      <c r="E3" s="8"/>
      <c r="F3" s="5"/>
    </row>
    <row r="4" spans="1:9" ht="28.9" customHeight="1" x14ac:dyDescent="0.25">
      <c r="B4" s="9" t="s">
        <v>39</v>
      </c>
      <c r="C4" s="10"/>
      <c r="D4" s="10"/>
      <c r="E4" s="11"/>
      <c r="F4" s="12"/>
    </row>
    <row r="5" spans="1:9" ht="28.9" customHeight="1" x14ac:dyDescent="0.25">
      <c r="B5" s="9" t="s">
        <v>40</v>
      </c>
      <c r="C5" s="10"/>
      <c r="D5" s="10"/>
      <c r="E5" s="11"/>
      <c r="F5" s="12"/>
    </row>
    <row r="6" spans="1:9" ht="31.5" customHeight="1" x14ac:dyDescent="0.25">
      <c r="B6" s="13" t="s">
        <v>41</v>
      </c>
      <c r="C6" s="14"/>
      <c r="D6" s="15"/>
      <c r="E6" s="11"/>
      <c r="F6" s="12"/>
    </row>
    <row r="8" spans="1:9" ht="29.25" customHeight="1" x14ac:dyDescent="0.25">
      <c r="A8" s="16" t="s">
        <v>28</v>
      </c>
      <c r="B8" s="17"/>
      <c r="C8" s="17"/>
      <c r="D8" s="17"/>
      <c r="E8" s="17"/>
      <c r="F8" s="17"/>
      <c r="G8" s="17"/>
    </row>
    <row r="9" spans="1:9" ht="57" customHeight="1" x14ac:dyDescent="0.25">
      <c r="A9" s="18"/>
      <c r="B9" s="19"/>
      <c r="C9" s="20" t="s">
        <v>34</v>
      </c>
      <c r="D9" s="21" t="s">
        <v>35</v>
      </c>
      <c r="E9" s="21" t="s">
        <v>36</v>
      </c>
      <c r="F9" s="21" t="s">
        <v>46</v>
      </c>
      <c r="G9" s="21" t="s">
        <v>29</v>
      </c>
    </row>
    <row r="10" spans="1:9" ht="48" customHeight="1" x14ac:dyDescent="0.25">
      <c r="A10" s="22" t="s">
        <v>22</v>
      </c>
      <c r="B10" s="23">
        <f>(F17-SUM(F29,F35))</f>
        <v>400</v>
      </c>
      <c r="C10" s="24"/>
      <c r="D10" s="24"/>
      <c r="E10" s="24"/>
      <c r="F10" s="24"/>
      <c r="G10" s="24"/>
    </row>
    <row r="11" spans="1:9" ht="30" x14ac:dyDescent="0.25">
      <c r="A11" s="22" t="s">
        <v>16</v>
      </c>
      <c r="B11" s="23">
        <f>(ROUNDDOWN((0.2*B10),0))</f>
        <v>80</v>
      </c>
      <c r="C11" s="23">
        <f>F45</f>
        <v>50</v>
      </c>
      <c r="D11" s="23">
        <f>G46</f>
        <v>20</v>
      </c>
      <c r="E11" s="23">
        <f>SUM(C11,D11)</f>
        <v>70</v>
      </c>
      <c r="F11" s="25">
        <f>0.2-G11</f>
        <v>0.17500000000000002</v>
      </c>
      <c r="G11" s="26">
        <f>(B11-E11)/B10</f>
        <v>2.5000000000000001E-2</v>
      </c>
    </row>
    <row r="12" spans="1:9" ht="30" x14ac:dyDescent="0.25">
      <c r="A12" s="22" t="s">
        <v>17</v>
      </c>
      <c r="B12" s="23">
        <f>(ROUNDDOWN((0.1*B10),0))</f>
        <v>40</v>
      </c>
      <c r="C12" s="23">
        <f>F42</f>
        <v>26</v>
      </c>
      <c r="D12" s="23">
        <f>G42</f>
        <v>10</v>
      </c>
      <c r="E12" s="23">
        <f>SUM(C12,D12)</f>
        <v>36</v>
      </c>
      <c r="F12" s="25">
        <f>0.1-G12</f>
        <v>9.0000000000000011E-2</v>
      </c>
      <c r="G12" s="26">
        <f>(B12-E12)/B10</f>
        <v>0.01</v>
      </c>
    </row>
    <row r="13" spans="1:9" ht="30" x14ac:dyDescent="0.25">
      <c r="A13" s="22" t="s">
        <v>15</v>
      </c>
      <c r="B13" s="23">
        <f t="shared" ref="B13:G13" si="0">SUM(B11:B12)</f>
        <v>120</v>
      </c>
      <c r="C13" s="23">
        <f t="shared" si="0"/>
        <v>76</v>
      </c>
      <c r="D13" s="23">
        <f t="shared" si="0"/>
        <v>30</v>
      </c>
      <c r="E13" s="23">
        <f t="shared" si="0"/>
        <v>106</v>
      </c>
      <c r="F13" s="25">
        <f t="shared" si="0"/>
        <v>0.26500000000000001</v>
      </c>
      <c r="G13" s="27">
        <f t="shared" si="0"/>
        <v>3.5000000000000003E-2</v>
      </c>
    </row>
    <row r="14" spans="1:9" ht="30" x14ac:dyDescent="0.25">
      <c r="A14" s="22" t="s">
        <v>30</v>
      </c>
      <c r="B14" s="24"/>
      <c r="C14" s="28">
        <f>SUM(F35,F29,F42,F45)</f>
        <v>176</v>
      </c>
      <c r="D14" s="28">
        <f>SUM(G29,G42,G46)</f>
        <v>49</v>
      </c>
      <c r="E14" s="28">
        <f>SUM(C14:D14)</f>
        <v>225</v>
      </c>
      <c r="F14" s="24"/>
      <c r="G14" s="24"/>
    </row>
    <row r="15" spans="1:9" ht="7.5" customHeight="1" thickBot="1" x14ac:dyDescent="0.3"/>
    <row r="16" spans="1:9" s="34" customFormat="1" ht="42" customHeight="1" thickBot="1" x14ac:dyDescent="0.3">
      <c r="A16" s="29" t="s">
        <v>45</v>
      </c>
      <c r="B16" s="30"/>
      <c r="C16" s="30"/>
      <c r="D16" s="30"/>
      <c r="E16" s="30"/>
      <c r="F16" s="30"/>
      <c r="G16" s="31"/>
      <c r="H16" s="32"/>
      <c r="I16" s="33"/>
    </row>
    <row r="17" spans="1:9" ht="18" customHeight="1" x14ac:dyDescent="0.25">
      <c r="A17" s="35" t="s">
        <v>31</v>
      </c>
      <c r="B17" s="35"/>
      <c r="C17" s="35"/>
      <c r="D17" s="35"/>
      <c r="E17" s="35"/>
      <c r="F17" s="36">
        <v>500</v>
      </c>
      <c r="G17" s="37"/>
      <c r="I17" s="38">
        <v>500</v>
      </c>
    </row>
    <row r="18" spans="1:9" ht="14.45" customHeight="1" x14ac:dyDescent="0.25">
      <c r="A18" s="39"/>
      <c r="B18" s="39"/>
      <c r="C18" s="39"/>
      <c r="D18" s="39"/>
      <c r="E18" s="39"/>
      <c r="F18" s="40"/>
      <c r="G18" s="41"/>
      <c r="I18" s="42"/>
    </row>
    <row r="19" spans="1:9" ht="48" customHeight="1" x14ac:dyDescent="0.25">
      <c r="A19" s="43" t="s">
        <v>26</v>
      </c>
      <c r="B19" s="44"/>
      <c r="C19" s="44"/>
      <c r="D19" s="44"/>
      <c r="E19" s="45"/>
      <c r="F19" s="46" t="s">
        <v>23</v>
      </c>
      <c r="G19" s="47" t="s">
        <v>21</v>
      </c>
      <c r="H19" s="48"/>
      <c r="I19" s="49" t="s">
        <v>18</v>
      </c>
    </row>
    <row r="20" spans="1:9" ht="43.15" customHeight="1" x14ac:dyDescent="0.25">
      <c r="A20" s="50" t="s">
        <v>19</v>
      </c>
      <c r="B20" s="51"/>
      <c r="C20" s="51"/>
      <c r="D20" s="51"/>
      <c r="E20" s="52"/>
      <c r="F20" s="53">
        <v>10</v>
      </c>
      <c r="G20" s="54">
        <v>4</v>
      </c>
      <c r="I20" s="55">
        <v>10</v>
      </c>
    </row>
    <row r="21" spans="1:9" ht="28.9" customHeight="1" x14ac:dyDescent="0.25">
      <c r="A21" s="50" t="s">
        <v>4</v>
      </c>
      <c r="B21" s="51"/>
      <c r="C21" s="51"/>
      <c r="D21" s="51"/>
      <c r="E21" s="52"/>
      <c r="F21" s="53">
        <v>0</v>
      </c>
      <c r="G21" s="54">
        <v>0</v>
      </c>
      <c r="I21" s="55">
        <v>0</v>
      </c>
    </row>
    <row r="22" spans="1:9" ht="14.45" customHeight="1" x14ac:dyDescent="0.25">
      <c r="A22" s="50" t="s">
        <v>5</v>
      </c>
      <c r="B22" s="51"/>
      <c r="C22" s="51"/>
      <c r="D22" s="51"/>
      <c r="E22" s="52"/>
      <c r="F22" s="53">
        <v>5</v>
      </c>
      <c r="G22" s="54">
        <v>15</v>
      </c>
      <c r="I22" s="55">
        <v>5</v>
      </c>
    </row>
    <row r="23" spans="1:9" ht="14.45" customHeight="1" x14ac:dyDescent="0.25">
      <c r="A23" s="50" t="s">
        <v>6</v>
      </c>
      <c r="B23" s="51"/>
      <c r="C23" s="51"/>
      <c r="D23" s="51"/>
      <c r="E23" s="52"/>
      <c r="F23" s="53">
        <v>20</v>
      </c>
      <c r="G23" s="54">
        <v>0</v>
      </c>
      <c r="I23" s="55">
        <v>20</v>
      </c>
    </row>
    <row r="24" spans="1:9" ht="14.45" customHeight="1" x14ac:dyDescent="0.25">
      <c r="A24" s="50" t="s">
        <v>7</v>
      </c>
      <c r="B24" s="51"/>
      <c r="C24" s="51"/>
      <c r="D24" s="51"/>
      <c r="E24" s="52"/>
      <c r="F24" s="53">
        <v>0</v>
      </c>
      <c r="G24" s="54">
        <v>0</v>
      </c>
      <c r="I24" s="55">
        <v>0</v>
      </c>
    </row>
    <row r="25" spans="1:9" ht="14.45" customHeight="1" x14ac:dyDescent="0.25">
      <c r="A25" s="50" t="s">
        <v>8</v>
      </c>
      <c r="B25" s="51"/>
      <c r="C25" s="51"/>
      <c r="D25" s="51"/>
      <c r="E25" s="52"/>
      <c r="F25" s="53">
        <v>5</v>
      </c>
      <c r="G25" s="54">
        <v>0</v>
      </c>
      <c r="I25" s="56">
        <v>5</v>
      </c>
    </row>
    <row r="26" spans="1:9" ht="14.45" customHeight="1" x14ac:dyDescent="0.25">
      <c r="A26" s="50" t="s">
        <v>24</v>
      </c>
      <c r="B26" s="51"/>
      <c r="C26" s="51"/>
      <c r="D26" s="51"/>
      <c r="E26" s="52"/>
      <c r="F26" s="53">
        <v>0</v>
      </c>
      <c r="G26" s="54">
        <v>0</v>
      </c>
      <c r="I26" s="56"/>
    </row>
    <row r="27" spans="1:9" ht="14.45" customHeight="1" x14ac:dyDescent="0.25">
      <c r="A27" s="50" t="s">
        <v>11</v>
      </c>
      <c r="B27" s="51"/>
      <c r="C27" s="51"/>
      <c r="D27" s="51"/>
      <c r="E27" s="52"/>
      <c r="F27" s="53">
        <v>0</v>
      </c>
      <c r="G27" s="54">
        <v>0</v>
      </c>
      <c r="I27" s="55">
        <v>0</v>
      </c>
    </row>
    <row r="28" spans="1:9" ht="14.45" customHeight="1" x14ac:dyDescent="0.25">
      <c r="A28" s="50" t="s">
        <v>12</v>
      </c>
      <c r="B28" s="51"/>
      <c r="C28" s="51"/>
      <c r="D28" s="51"/>
      <c r="E28" s="52"/>
      <c r="F28" s="53">
        <v>0</v>
      </c>
      <c r="G28" s="54">
        <v>0</v>
      </c>
      <c r="I28" s="55">
        <v>0</v>
      </c>
    </row>
    <row r="29" spans="1:9" ht="14.45" customHeight="1" x14ac:dyDescent="0.25">
      <c r="A29" s="50" t="s">
        <v>42</v>
      </c>
      <c r="B29" s="51"/>
      <c r="C29" s="51"/>
      <c r="D29" s="51"/>
      <c r="E29" s="52"/>
      <c r="F29" s="57">
        <f>SUM(F20:F28)</f>
        <v>40</v>
      </c>
      <c r="G29" s="58">
        <f>SUM(G20:G28)</f>
        <v>19</v>
      </c>
      <c r="H29" s="59"/>
      <c r="I29" s="55">
        <f>SUM(I27:I28)</f>
        <v>0</v>
      </c>
    </row>
    <row r="30" spans="1:9" ht="14.45" customHeight="1" x14ac:dyDescent="0.25">
      <c r="A30" s="60"/>
      <c r="B30" s="60"/>
      <c r="C30" s="60"/>
      <c r="D30" s="60"/>
      <c r="E30" s="60"/>
      <c r="F30" s="61"/>
      <c r="G30" s="12"/>
      <c r="H30" s="59"/>
      <c r="I30" s="55"/>
    </row>
    <row r="31" spans="1:9" ht="14.45" customHeight="1" x14ac:dyDescent="0.25">
      <c r="A31" s="62" t="s">
        <v>25</v>
      </c>
      <c r="B31" s="63"/>
      <c r="C31" s="63"/>
      <c r="D31" s="63"/>
      <c r="E31" s="64"/>
      <c r="F31" s="46" t="s">
        <v>23</v>
      </c>
      <c r="G31" s="65" t="s">
        <v>21</v>
      </c>
      <c r="H31" s="59"/>
      <c r="I31" s="55"/>
    </row>
    <row r="32" spans="1:9" ht="14.45" customHeight="1" x14ac:dyDescent="0.25">
      <c r="A32" s="50" t="s">
        <v>9</v>
      </c>
      <c r="B32" s="51"/>
      <c r="C32" s="51"/>
      <c r="D32" s="51"/>
      <c r="E32" s="52"/>
      <c r="F32" s="53">
        <v>50</v>
      </c>
      <c r="G32" s="66"/>
      <c r="H32" s="59"/>
      <c r="I32" s="55"/>
    </row>
    <row r="33" spans="1:9" ht="14.45" customHeight="1" x14ac:dyDescent="0.25">
      <c r="A33" s="50" t="s">
        <v>10</v>
      </c>
      <c r="B33" s="51"/>
      <c r="C33" s="51"/>
      <c r="D33" s="51"/>
      <c r="E33" s="52"/>
      <c r="F33" s="53">
        <v>0</v>
      </c>
      <c r="G33" s="66"/>
      <c r="H33" s="59"/>
      <c r="I33" s="55"/>
    </row>
    <row r="34" spans="1:9" ht="14.45" customHeight="1" x14ac:dyDescent="0.25">
      <c r="A34" s="50" t="s">
        <v>1</v>
      </c>
      <c r="B34" s="51"/>
      <c r="C34" s="51"/>
      <c r="D34" s="51"/>
      <c r="E34" s="52"/>
      <c r="F34" s="53">
        <v>10</v>
      </c>
      <c r="G34" s="66"/>
      <c r="H34" s="59"/>
      <c r="I34" s="55"/>
    </row>
    <row r="35" spans="1:9" ht="14.45" customHeight="1" x14ac:dyDescent="0.25">
      <c r="A35" s="50" t="s">
        <v>43</v>
      </c>
      <c r="B35" s="51"/>
      <c r="C35" s="51"/>
      <c r="D35" s="51"/>
      <c r="E35" s="52"/>
      <c r="F35" s="57">
        <f>SUM(F32:F34)</f>
        <v>60</v>
      </c>
      <c r="G35" s="66"/>
      <c r="H35" s="59"/>
      <c r="I35" s="55"/>
    </row>
    <row r="36" spans="1:9" ht="14.45" customHeight="1" x14ac:dyDescent="0.25">
      <c r="A36" s="67"/>
      <c r="B36" s="67"/>
      <c r="C36" s="67"/>
      <c r="D36" s="60"/>
      <c r="E36" s="60"/>
      <c r="F36" s="60"/>
      <c r="G36" s="11"/>
      <c r="I36" s="68"/>
    </row>
    <row r="37" spans="1:9" ht="31.5" customHeight="1" x14ac:dyDescent="0.25">
      <c r="A37" s="43" t="s">
        <v>27</v>
      </c>
      <c r="B37" s="44"/>
      <c r="C37" s="44"/>
      <c r="D37" s="44"/>
      <c r="E37" s="45"/>
      <c r="F37" s="46" t="s">
        <v>23</v>
      </c>
      <c r="G37" s="47" t="s">
        <v>21</v>
      </c>
      <c r="H37" s="69"/>
      <c r="I37" s="70"/>
    </row>
    <row r="38" spans="1:9" ht="28.9" customHeight="1" x14ac:dyDescent="0.25">
      <c r="A38" s="50" t="s">
        <v>2</v>
      </c>
      <c r="B38" s="51"/>
      <c r="C38" s="51"/>
      <c r="D38" s="51"/>
      <c r="E38" s="52"/>
      <c r="F38" s="53">
        <v>10</v>
      </c>
      <c r="G38" s="71">
        <v>5</v>
      </c>
      <c r="I38" s="72">
        <v>10</v>
      </c>
    </row>
    <row r="39" spans="1:9" ht="28.9" customHeight="1" x14ac:dyDescent="0.25">
      <c r="A39" s="50" t="s">
        <v>3</v>
      </c>
      <c r="B39" s="51"/>
      <c r="C39" s="51"/>
      <c r="D39" s="51"/>
      <c r="E39" s="52"/>
      <c r="F39" s="53">
        <v>10</v>
      </c>
      <c r="G39" s="71">
        <v>0</v>
      </c>
      <c r="I39" s="72">
        <v>10</v>
      </c>
    </row>
    <row r="40" spans="1:9" ht="28.9" customHeight="1" x14ac:dyDescent="0.25">
      <c r="A40" s="50" t="s">
        <v>0</v>
      </c>
      <c r="B40" s="51"/>
      <c r="C40" s="51"/>
      <c r="D40" s="51"/>
      <c r="E40" s="52"/>
      <c r="F40" s="53">
        <v>2</v>
      </c>
      <c r="G40" s="71">
        <v>0</v>
      </c>
      <c r="I40" s="72">
        <v>2</v>
      </c>
    </row>
    <row r="41" spans="1:9" ht="28.9" customHeight="1" x14ac:dyDescent="0.25">
      <c r="A41" s="50" t="s">
        <v>20</v>
      </c>
      <c r="B41" s="51"/>
      <c r="C41" s="51"/>
      <c r="D41" s="51"/>
      <c r="E41" s="52"/>
      <c r="F41" s="53">
        <v>4</v>
      </c>
      <c r="G41" s="71">
        <v>5</v>
      </c>
      <c r="I41" s="72">
        <v>4</v>
      </c>
    </row>
    <row r="42" spans="1:9" ht="14.45" customHeight="1" x14ac:dyDescent="0.25">
      <c r="A42" s="50" t="s">
        <v>44</v>
      </c>
      <c r="B42" s="51"/>
      <c r="C42" s="51"/>
      <c r="D42" s="51"/>
      <c r="E42" s="52"/>
      <c r="F42" s="57">
        <f>SUM(F38:F41)</f>
        <v>26</v>
      </c>
      <c r="G42" s="73">
        <f>SUM(G38:G41)</f>
        <v>10</v>
      </c>
      <c r="H42" s="59"/>
      <c r="I42" s="74">
        <f>SUM(I38:I41)</f>
        <v>26</v>
      </c>
    </row>
    <row r="43" spans="1:9" ht="14.45" customHeight="1" x14ac:dyDescent="0.25">
      <c r="A43" s="75"/>
      <c r="B43" s="75"/>
      <c r="C43" s="75"/>
      <c r="D43" s="75"/>
      <c r="E43" s="75"/>
      <c r="F43" s="76"/>
      <c r="G43" s="8"/>
      <c r="I43" s="77"/>
    </row>
    <row r="44" spans="1:9" ht="28.9" customHeight="1" x14ac:dyDescent="0.25">
      <c r="A44" s="62" t="s">
        <v>32</v>
      </c>
      <c r="B44" s="63"/>
      <c r="C44" s="63"/>
      <c r="D44" s="63"/>
      <c r="E44" s="64"/>
      <c r="F44" s="46" t="s">
        <v>23</v>
      </c>
      <c r="G44" s="46" t="s">
        <v>21</v>
      </c>
      <c r="I44" s="78"/>
    </row>
    <row r="45" spans="1:9" ht="14.45" customHeight="1" x14ac:dyDescent="0.25">
      <c r="A45" s="79" t="s">
        <v>37</v>
      </c>
      <c r="B45" s="80"/>
      <c r="C45" s="80"/>
      <c r="D45" s="80"/>
      <c r="E45" s="81"/>
      <c r="F45" s="82">
        <v>50</v>
      </c>
      <c r="G45" s="66"/>
      <c r="I45" s="83">
        <v>40</v>
      </c>
    </row>
    <row r="46" spans="1:9" ht="14.45" customHeight="1" x14ac:dyDescent="0.25">
      <c r="A46" s="79" t="s">
        <v>33</v>
      </c>
      <c r="B46" s="80"/>
      <c r="C46" s="80"/>
      <c r="D46" s="80"/>
      <c r="E46" s="81"/>
      <c r="F46" s="84"/>
      <c r="G46" s="85">
        <v>20</v>
      </c>
      <c r="I46" s="83">
        <v>0</v>
      </c>
    </row>
  </sheetData>
  <sheetProtection algorithmName="SHA-512" hashValue="I96l9F5RTD4e73oGpra/bL5SGzKP2hFxcp2V/0CCA5Ey/7bqPD67vd6KfDOzzR621yDe8JAw6oIipCg4Yr3q7Q==" saltValue="5P0Obq2x9FUYyoKdSEUsFw==" spinCount="100000" sheet="1" objects="1" scenarios="1"/>
  <mergeCells count="36">
    <mergeCell ref="A44:E44"/>
    <mergeCell ref="A45:E45"/>
    <mergeCell ref="A46:E46"/>
    <mergeCell ref="A8:G8"/>
    <mergeCell ref="B1:D1"/>
    <mergeCell ref="C4:D4"/>
    <mergeCell ref="C3:D3"/>
    <mergeCell ref="C2:D2"/>
    <mergeCell ref="A16:G16"/>
    <mergeCell ref="C6:D6"/>
    <mergeCell ref="C5:D5"/>
    <mergeCell ref="A36:C36"/>
    <mergeCell ref="A38:E38"/>
    <mergeCell ref="A39:E39"/>
    <mergeCell ref="A40:E40"/>
    <mergeCell ref="A28:E28"/>
    <mergeCell ref="A29:E29"/>
    <mergeCell ref="A31:E31"/>
    <mergeCell ref="A43:F43"/>
    <mergeCell ref="A41:E41"/>
    <mergeCell ref="A42:E42"/>
    <mergeCell ref="A32:E32"/>
    <mergeCell ref="A33:E33"/>
    <mergeCell ref="A34:E34"/>
    <mergeCell ref="A35:E35"/>
    <mergeCell ref="A37:E37"/>
    <mergeCell ref="A23:E23"/>
    <mergeCell ref="A24:E24"/>
    <mergeCell ref="A25:E25"/>
    <mergeCell ref="A26:E26"/>
    <mergeCell ref="A27:E27"/>
    <mergeCell ref="A17:E17"/>
    <mergeCell ref="A19:E19"/>
    <mergeCell ref="A20:E20"/>
    <mergeCell ref="A21:E21"/>
    <mergeCell ref="A22:E22"/>
  </mergeCells>
  <conditionalFormatting sqref="F13:G13 G11:G12">
    <cfRule type="expression" dxfId="11" priority="14">
      <formula>F11&gt;0</formula>
    </cfRule>
    <cfRule type="expression" dxfId="10" priority="15">
      <formula>F11&lt;0</formula>
    </cfRule>
  </conditionalFormatting>
  <conditionalFormatting sqref="F11:F12">
    <cfRule type="expression" dxfId="9" priority="12">
      <formula>F11&gt;0</formula>
    </cfRule>
    <cfRule type="expression" dxfId="8" priority="13">
      <formula>F11&lt;0</formula>
    </cfRule>
  </conditionalFormatting>
  <conditionalFormatting sqref="F13">
    <cfRule type="cellIs" dxfId="7" priority="5" operator="greaterThan">
      <formula>0.3</formula>
    </cfRule>
    <cfRule type="cellIs" priority="6" operator="greaterThanOrEqual">
      <formula>0.31</formula>
    </cfRule>
    <cfRule type="cellIs" dxfId="6" priority="7" operator="greaterThan">
      <formula>0.31</formula>
    </cfRule>
    <cfRule type="cellIs" priority="8" operator="greaterThanOrEqual">
      <formula>0.31</formula>
    </cfRule>
    <cfRule type="cellIs" dxfId="5" priority="9" operator="equal">
      <formula>31</formula>
    </cfRule>
    <cfRule type="cellIs" priority="10" operator="greaterThanOrEqual">
      <formula>31</formula>
    </cfRule>
    <cfRule type="cellIs" dxfId="4" priority="11" operator="greaterThanOrEqual">
      <formula>31</formula>
    </cfRule>
  </conditionalFormatting>
  <conditionalFormatting sqref="G13">
    <cfRule type="cellIs" dxfId="3" priority="3" operator="lessThan">
      <formula>0</formula>
    </cfRule>
    <cfRule type="cellIs" dxfId="2" priority="4" operator="equal">
      <formula>0</formula>
    </cfRule>
  </conditionalFormatting>
  <conditionalFormatting sqref="G11">
    <cfRule type="cellIs" dxfId="1" priority="2" operator="lessThan">
      <formula>0</formula>
    </cfRule>
  </conditionalFormatting>
  <conditionalFormatting sqref="G12">
    <cfRule type="cellIs" dxfId="0" priority="1" operator="lessThan">
      <formula>0</formula>
    </cfRule>
  </conditionalFormatting>
  <dataValidations disablePrompts="1" count="3">
    <dataValidation allowBlank="1" showInputMessage="1" showErrorMessage="1" promptTitle="Error!" prompt="Do not enter data in this cell." sqref="G32:G35 G45 F46" xr:uid="{00000000-0002-0000-0000-000000000000}"/>
    <dataValidation type="custom" showInputMessage="1" showErrorMessage="1" error="This cell contains a formula." sqref="F29" xr:uid="{00000000-0002-0000-0000-000001000000}">
      <formula1>SUM(F20:F28)</formula1>
    </dataValidation>
    <dataValidation allowBlank="1" showErrorMessage="1" promptTitle="Error!" prompt="Do not enter data in this cell." sqref="G46" xr:uid="{00000000-0002-0000-0000-000002000000}"/>
  </dataValidations>
  <printOptions headings="1"/>
  <pageMargins left="0.7" right="0.7" top="0.75" bottom="0.75" header="0.3" footer="0.3"/>
  <pageSetup orientation="landscape" r:id="rId1"/>
  <headerFooter>
    <oddHeader>&amp;C&amp;"-,Bold"&amp;12PBV Program Cap Calculation Worksheet</oddHeader>
    <oddFooter>&amp;L&amp;P&amp;Rv.2 (11/2017)</oddFooter>
  </headerFooter>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Sample PBV Program Cap Wrksht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2017-03-07T13:07:22Z</dcterms:created>
  <dcterms:modified xsi:type="dcterms:W3CDTF">2017-11-13T17:07:13Z</dcterms:modified>
</cp:coreProperties>
</file>